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dcf082946fc2c9/Klanten/Yvya/"/>
    </mc:Choice>
  </mc:AlternateContent>
  <xr:revisionPtr revIDLastSave="7" documentId="8_{DDDCBB6B-9723-49AF-9E42-C8506FC17ADB}" xr6:coauthVersionLast="47" xr6:coauthVersionMax="47" xr10:uidLastSave="{39D9520B-D8C3-45DA-93E1-6351DB623F70}"/>
  <bookViews>
    <workbookView xWindow="-110" yWindow="-110" windowWidth="19420" windowHeight="10300" xr2:uid="{5498125C-B51F-4B52-9C3B-475403FF50D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F46" i="1"/>
  <c r="H50" i="1"/>
  <c r="J50" i="1"/>
  <c r="J42" i="1"/>
  <c r="H42" i="1"/>
  <c r="J51" i="1"/>
  <c r="H51" i="1"/>
  <c r="H29" i="1"/>
  <c r="H19" i="1"/>
  <c r="H31" i="1" s="1"/>
  <c r="F29" i="1"/>
  <c r="F51" i="1"/>
  <c r="F42" i="1"/>
  <c r="F53" i="1" s="1"/>
  <c r="F19" i="1"/>
  <c r="F31" i="1"/>
  <c r="H53" i="1" l="1"/>
  <c r="J53" i="1"/>
</calcChain>
</file>

<file path=xl/sharedStrings.xml><?xml version="1.0" encoding="utf-8"?>
<sst xmlns="http://schemas.openxmlformats.org/spreadsheetml/2006/main" count="40" uniqueCount="27">
  <si>
    <t>Financiele prognose 2022 ev</t>
  </si>
  <si>
    <t>Om de doelen van Stichting YvYa te realiseren is vermogen nodig. De stichting heeft, statutair vastgelegd,</t>
  </si>
  <si>
    <t>géén winstoogmerk.</t>
  </si>
  <si>
    <t xml:space="preserve">Voor 2022 worden aan baten een bedrag verwacht van € 26.750,- </t>
  </si>
  <si>
    <t xml:space="preserve">Voor 2023 worden aan baten een bedrag verwacht van € 95.000,- </t>
  </si>
  <si>
    <t>Begroting 2022 vs realisatie</t>
  </si>
  <si>
    <t>Begroting</t>
  </si>
  <si>
    <t>Realisatie</t>
  </si>
  <si>
    <t>Baten</t>
  </si>
  <si>
    <t>(incl voorraadmutatie)</t>
  </si>
  <si>
    <t>Baten van particulieren</t>
  </si>
  <si>
    <t>Baten van bedrijven</t>
  </si>
  <si>
    <t>Baten verkopen</t>
  </si>
  <si>
    <t>Baten van bijdragen uit</t>
  </si>
  <si>
    <t>subsidies</t>
  </si>
  <si>
    <t>Som van de geworven baten</t>
  </si>
  <si>
    <t>Lasten</t>
  </si>
  <si>
    <t>Besteed aan doelstellingen</t>
  </si>
  <si>
    <t>Wervingslasten</t>
  </si>
  <si>
    <t>Huur</t>
  </si>
  <si>
    <t>Deskundigheidsbevordering</t>
  </si>
  <si>
    <t>Inkopen</t>
  </si>
  <si>
    <t>Lasten van beheer- en administratie</t>
  </si>
  <si>
    <t>Som van de lasten</t>
  </si>
  <si>
    <t>Som van baten en lasten</t>
  </si>
  <si>
    <t>Meerjaren begroting 2023 -2025</t>
  </si>
  <si>
    <t>Saldo van baten en lasten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</si>
</sst>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0" fontId="6" fillId="0" borderId="0" xfId="0" applyFont="1"/>
    <xf numFmtId="3" fontId="1" fillId="0" borderId="0" xfId="0" applyNumberFormat="1" applyFont="1"/>
    <xf numFmtId="0" fontId="1" fillId="0" borderId="0" xfId="0" quotePrefix="1" applyFont="1"/>
    <xf numFmtId="0" fontId="1" fillId="0" borderId="0" xfId="0" applyFont="1"/>
    <xf numFmtId="0" fontId="0" fillId="0" borderId="3" xfId="0" applyBorder="1"/>
    <xf numFmtId="3" fontId="0" fillId="0" borderId="3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B87E-6E54-4485-B331-3AD95F97B4C4}">
  <dimension ref="A2:P53"/>
  <sheetViews>
    <sheetView tabSelected="1" workbookViewId="0">
      <selection activeCell="K30" sqref="K30"/>
    </sheetView>
  </sheetViews>
  <sheetFormatPr defaultRowHeight="14.45"/>
  <sheetData>
    <row r="2" spans="1:8" ht="23.45">
      <c r="A2" s="1" t="s">
        <v>0</v>
      </c>
    </row>
    <row r="4" spans="1:8">
      <c r="A4" t="s">
        <v>1</v>
      </c>
    </row>
    <row r="5" spans="1:8">
      <c r="A5" t="s">
        <v>2</v>
      </c>
    </row>
    <row r="7" spans="1:8">
      <c r="A7" t="s">
        <v>3</v>
      </c>
    </row>
    <row r="8" spans="1:8">
      <c r="A8" s="2" t="s">
        <v>4</v>
      </c>
    </row>
    <row r="9" spans="1:8">
      <c r="A9" s="2"/>
    </row>
    <row r="10" spans="1:8" ht="18.600000000000001">
      <c r="A10" s="5" t="s">
        <v>5</v>
      </c>
      <c r="B10" s="6"/>
      <c r="C10" s="6"/>
    </row>
    <row r="11" spans="1:8">
      <c r="F11" t="s">
        <v>6</v>
      </c>
      <c r="H11" t="s">
        <v>7</v>
      </c>
    </row>
    <row r="12" spans="1:8">
      <c r="A12" s="2" t="s">
        <v>8</v>
      </c>
      <c r="H12" s="11" t="s">
        <v>9</v>
      </c>
    </row>
    <row r="13" spans="1:8">
      <c r="F13" s="8"/>
      <c r="G13" s="8"/>
      <c r="H13" s="8"/>
    </row>
    <row r="14" spans="1:8">
      <c r="A14" s="3" t="s">
        <v>10</v>
      </c>
      <c r="B14" s="3"/>
      <c r="C14" s="3"/>
      <c r="D14" s="3"/>
      <c r="E14" s="3"/>
      <c r="F14" s="7">
        <v>35000</v>
      </c>
      <c r="G14" s="7"/>
      <c r="H14" s="7">
        <v>14975</v>
      </c>
    </row>
    <row r="15" spans="1:8">
      <c r="A15" s="4" t="s">
        <v>11</v>
      </c>
      <c r="B15" s="4"/>
      <c r="C15" s="4"/>
      <c r="D15" s="4"/>
      <c r="E15" s="4"/>
      <c r="F15" s="9">
        <v>20000</v>
      </c>
      <c r="G15" s="9"/>
      <c r="H15" s="9">
        <v>10000</v>
      </c>
    </row>
    <row r="16" spans="1:8" ht="15">
      <c r="A16" s="15" t="s">
        <v>12</v>
      </c>
      <c r="B16" s="15"/>
      <c r="C16" s="15"/>
      <c r="D16" s="15"/>
      <c r="E16" s="15"/>
      <c r="F16" s="16"/>
      <c r="G16" s="16"/>
      <c r="H16" s="16">
        <v>3050</v>
      </c>
    </row>
    <row r="17" spans="1:9">
      <c r="A17" t="s">
        <v>13</v>
      </c>
      <c r="F17" s="8">
        <v>125000</v>
      </c>
      <c r="G17" s="8"/>
      <c r="H17" s="12"/>
      <c r="I17" s="13"/>
    </row>
    <row r="18" spans="1:9">
      <c r="A18" s="3" t="s">
        <v>14</v>
      </c>
      <c r="B18" s="3"/>
      <c r="C18" s="3"/>
      <c r="D18" s="3"/>
      <c r="E18" s="3"/>
      <c r="F18" s="7"/>
      <c r="G18" s="7"/>
      <c r="H18" s="7"/>
    </row>
    <row r="19" spans="1:9">
      <c r="A19" s="2" t="s">
        <v>15</v>
      </c>
      <c r="F19" s="10">
        <f>SUM(F14:F18)</f>
        <v>180000</v>
      </c>
      <c r="G19" s="10"/>
      <c r="H19" s="10">
        <f>SUM(H14:H18)</f>
        <v>28025</v>
      </c>
    </row>
    <row r="20" spans="1:9">
      <c r="F20" s="8"/>
      <c r="G20" s="8"/>
      <c r="H20" s="8"/>
    </row>
    <row r="21" spans="1:9">
      <c r="A21" s="2" t="s">
        <v>16</v>
      </c>
      <c r="F21" s="8"/>
      <c r="G21" s="8"/>
      <c r="H21" s="8"/>
    </row>
    <row r="22" spans="1:9">
      <c r="F22" s="8"/>
      <c r="G22" s="8"/>
      <c r="H22" s="8"/>
    </row>
    <row r="23" spans="1:9">
      <c r="A23" s="3" t="s">
        <v>17</v>
      </c>
      <c r="B23" s="3"/>
      <c r="C23" s="3"/>
      <c r="D23" s="3"/>
      <c r="E23" s="3"/>
      <c r="F23" s="7">
        <v>174000</v>
      </c>
      <c r="G23" s="7"/>
      <c r="H23" s="7">
        <f>19880+1591</f>
        <v>21471</v>
      </c>
      <c r="I23" s="13"/>
    </row>
    <row r="24" spans="1:9">
      <c r="A24" s="4" t="s">
        <v>18</v>
      </c>
      <c r="B24" s="4"/>
      <c r="C24" s="4"/>
      <c r="D24" s="4"/>
      <c r="E24" s="4"/>
      <c r="F24" s="9">
        <v>3000</v>
      </c>
      <c r="G24" s="9"/>
      <c r="H24" s="9">
        <v>2387</v>
      </c>
    </row>
    <row r="25" spans="1:9" ht="15">
      <c r="A25" s="4" t="s">
        <v>19</v>
      </c>
      <c r="B25" s="4"/>
      <c r="C25" s="4"/>
      <c r="D25" s="4"/>
      <c r="E25" s="4"/>
      <c r="F25" s="9"/>
      <c r="G25" s="9"/>
      <c r="H25" s="9">
        <v>3619</v>
      </c>
    </row>
    <row r="26" spans="1:9" ht="15">
      <c r="A26" s="4" t="s">
        <v>20</v>
      </c>
      <c r="B26" s="4"/>
      <c r="C26" s="4"/>
      <c r="D26" s="4"/>
      <c r="E26" s="4"/>
      <c r="F26" s="9"/>
      <c r="G26" s="9"/>
      <c r="H26" s="9">
        <v>3135</v>
      </c>
    </row>
    <row r="27" spans="1:9" ht="15">
      <c r="A27" s="4" t="s">
        <v>21</v>
      </c>
      <c r="B27" s="4"/>
      <c r="C27" s="4"/>
      <c r="D27" s="4"/>
      <c r="E27" s="4"/>
      <c r="F27" s="9"/>
      <c r="G27" s="9"/>
      <c r="H27" s="9">
        <v>3043</v>
      </c>
    </row>
    <row r="28" spans="1:9">
      <c r="A28" s="4" t="s">
        <v>22</v>
      </c>
      <c r="B28" s="4"/>
      <c r="C28" s="4"/>
      <c r="D28" s="4"/>
      <c r="E28" s="4"/>
      <c r="F28" s="9">
        <v>3000</v>
      </c>
      <c r="G28" s="9"/>
      <c r="H28" s="9">
        <v>2853</v>
      </c>
    </row>
    <row r="29" spans="1:9">
      <c r="A29" s="2" t="s">
        <v>23</v>
      </c>
      <c r="F29" s="10">
        <f>SUM(F23:F28)</f>
        <v>180000</v>
      </c>
      <c r="G29" s="8"/>
      <c r="H29" s="10">
        <f>SUM(H23:H28)</f>
        <v>36508</v>
      </c>
    </row>
    <row r="30" spans="1:9">
      <c r="A30" s="3"/>
      <c r="B30" s="3"/>
      <c r="C30" s="3"/>
      <c r="D30" s="3"/>
      <c r="E30" s="3"/>
      <c r="F30" s="7"/>
      <c r="G30" s="7"/>
      <c r="H30" s="7"/>
    </row>
    <row r="31" spans="1:9">
      <c r="A31" s="2" t="s">
        <v>24</v>
      </c>
      <c r="B31" s="2"/>
      <c r="C31" s="2"/>
      <c r="D31" s="2"/>
      <c r="E31" s="2"/>
      <c r="F31" s="10">
        <f>F19-F29</f>
        <v>0</v>
      </c>
      <c r="G31" s="10"/>
      <c r="H31" s="10">
        <f>H19-H29</f>
        <v>-8483</v>
      </c>
    </row>
    <row r="32" spans="1:9">
      <c r="F32" s="8"/>
    </row>
    <row r="33" spans="1:16">
      <c r="F33" s="8"/>
    </row>
    <row r="34" spans="1:16" ht="15.6">
      <c r="A34" s="5" t="s">
        <v>25</v>
      </c>
      <c r="B34" s="5"/>
      <c r="C34" s="5"/>
      <c r="D34" s="5"/>
    </row>
    <row r="35" spans="1:16">
      <c r="E35" s="14"/>
      <c r="F35" s="14"/>
    </row>
    <row r="36" spans="1:16">
      <c r="A36" s="2" t="s">
        <v>8</v>
      </c>
      <c r="F36">
        <v>2023</v>
      </c>
      <c r="H36">
        <v>2024</v>
      </c>
      <c r="J36">
        <v>2025</v>
      </c>
    </row>
    <row r="38" spans="1:16">
      <c r="A38" s="3" t="s">
        <v>10</v>
      </c>
      <c r="B38" s="3"/>
      <c r="C38" s="3"/>
      <c r="D38" s="3"/>
      <c r="E38" s="3"/>
      <c r="F38" s="7">
        <v>25000</v>
      </c>
      <c r="G38" s="3"/>
      <c r="H38" s="7">
        <v>25000</v>
      </c>
      <c r="I38" s="7"/>
      <c r="J38" s="7">
        <v>25000</v>
      </c>
    </row>
    <row r="39" spans="1:16">
      <c r="A39" s="3" t="s">
        <v>11</v>
      </c>
      <c r="B39" s="3"/>
      <c r="C39" s="3"/>
      <c r="D39" s="3"/>
      <c r="E39" s="3"/>
      <c r="F39" s="7">
        <v>20000</v>
      </c>
      <c r="G39" s="3"/>
      <c r="H39" s="7">
        <v>20000</v>
      </c>
      <c r="I39" s="7"/>
      <c r="J39" s="7">
        <v>20000</v>
      </c>
    </row>
    <row r="40" spans="1:16">
      <c r="A40" t="s">
        <v>13</v>
      </c>
      <c r="F40" s="8">
        <v>50000</v>
      </c>
      <c r="H40" s="8">
        <v>50000</v>
      </c>
      <c r="I40" s="8"/>
      <c r="J40" s="8">
        <v>75000</v>
      </c>
    </row>
    <row r="41" spans="1:16">
      <c r="A41" s="3" t="s">
        <v>14</v>
      </c>
      <c r="B41" s="3"/>
      <c r="C41" s="3"/>
      <c r="D41" s="3"/>
      <c r="E41" s="3"/>
      <c r="F41" s="3"/>
      <c r="G41" s="3"/>
      <c r="H41" s="3"/>
      <c r="I41" s="3"/>
      <c r="J41" s="3"/>
    </row>
    <row r="42" spans="1:16">
      <c r="A42" s="2" t="s">
        <v>15</v>
      </c>
      <c r="F42" s="10">
        <f>SUM(F38:F41)</f>
        <v>95000</v>
      </c>
      <c r="G42" s="2"/>
      <c r="H42" s="10">
        <f>SUM(H38:H41)</f>
        <v>95000</v>
      </c>
      <c r="I42" s="2"/>
      <c r="J42" s="10">
        <f>SUM(J38:J41)</f>
        <v>120000</v>
      </c>
    </row>
    <row r="44" spans="1:16">
      <c r="A44" s="2" t="s">
        <v>16</v>
      </c>
      <c r="P44" s="8"/>
    </row>
    <row r="45" spans="1:16">
      <c r="P45" s="8"/>
    </row>
    <row r="46" spans="1:16">
      <c r="A46" s="3" t="s">
        <v>17</v>
      </c>
      <c r="B46" s="3"/>
      <c r="C46" s="3"/>
      <c r="D46" s="3"/>
      <c r="E46" s="3"/>
      <c r="F46" s="7">
        <f>103700-25000</f>
        <v>78700</v>
      </c>
      <c r="G46" s="7"/>
      <c r="H46" s="7">
        <v>75000</v>
      </c>
      <c r="I46" s="7"/>
      <c r="J46" s="7">
        <v>96000</v>
      </c>
    </row>
    <row r="47" spans="1:16">
      <c r="A47" s="4" t="s">
        <v>18</v>
      </c>
      <c r="B47" s="4"/>
      <c r="C47" s="4"/>
      <c r="D47" s="4"/>
      <c r="E47" s="4"/>
      <c r="F47" s="9">
        <v>3000</v>
      </c>
      <c r="G47" s="9"/>
      <c r="H47" s="9">
        <v>7000</v>
      </c>
      <c r="I47" s="9"/>
      <c r="J47" s="9">
        <v>9000</v>
      </c>
    </row>
    <row r="48" spans="1:16" ht="15">
      <c r="A48" s="4" t="s">
        <v>19</v>
      </c>
      <c r="B48" s="4"/>
      <c r="C48" s="4"/>
      <c r="D48" s="4"/>
      <c r="E48" s="4"/>
      <c r="F48" s="9">
        <v>8000</v>
      </c>
      <c r="G48" s="9"/>
      <c r="H48" s="9">
        <v>8000</v>
      </c>
      <c r="I48" s="9"/>
      <c r="J48" s="9">
        <v>8250</v>
      </c>
    </row>
    <row r="49" spans="1:10">
      <c r="A49" s="4" t="s">
        <v>20</v>
      </c>
      <c r="B49" s="4"/>
      <c r="C49" s="4"/>
      <c r="D49" s="4"/>
      <c r="E49" s="4"/>
      <c r="F49" s="9">
        <v>2000</v>
      </c>
      <c r="G49" s="9"/>
      <c r="H49" s="9">
        <v>2000</v>
      </c>
      <c r="I49" s="9"/>
      <c r="J49" s="9">
        <v>3000</v>
      </c>
    </row>
    <row r="50" spans="1:10">
      <c r="A50" s="4" t="s">
        <v>22</v>
      </c>
      <c r="B50" s="4"/>
      <c r="C50" s="4"/>
      <c r="D50" s="4"/>
      <c r="E50" s="4"/>
      <c r="F50" s="9">
        <v>3300</v>
      </c>
      <c r="G50" s="9"/>
      <c r="H50" s="9">
        <f>13000-8000-2000</f>
        <v>3000</v>
      </c>
      <c r="I50" s="9"/>
      <c r="J50" s="9">
        <f>15000-8250-3000</f>
        <v>3750</v>
      </c>
    </row>
    <row r="51" spans="1:10">
      <c r="A51" s="2" t="s">
        <v>23</v>
      </c>
      <c r="F51" s="10">
        <f>SUM(F46:F50)</f>
        <v>95000</v>
      </c>
      <c r="G51" s="8"/>
      <c r="H51" s="10">
        <f>SUM(H46:H50)</f>
        <v>95000</v>
      </c>
      <c r="I51" s="10"/>
      <c r="J51" s="10">
        <f>SUM(J46:J50)</f>
        <v>120000</v>
      </c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 t="s">
        <v>26</v>
      </c>
      <c r="F53" s="10">
        <f>F42-F51</f>
        <v>0</v>
      </c>
      <c r="G53" s="2"/>
      <c r="H53" s="10">
        <f>H42-H51</f>
        <v>0</v>
      </c>
      <c r="I53" s="2"/>
      <c r="J53" s="10">
        <f>J42-J51</f>
        <v>0</v>
      </c>
    </row>
  </sheetData>
  <pageMargins left="0.7" right="0.7" top="0.75" bottom="0.75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CAE7693895B40824013EF5B5BE1C5" ma:contentTypeVersion="4" ma:contentTypeDescription="Een nieuw document maken." ma:contentTypeScope="" ma:versionID="164664e0867ef736278c7dabd805afad">
  <xsd:schema xmlns:xsd="http://www.w3.org/2001/XMLSchema" xmlns:xs="http://www.w3.org/2001/XMLSchema" xmlns:p="http://schemas.microsoft.com/office/2006/metadata/properties" xmlns:ns2="51439600-1e64-4c2b-b347-4e44fd1549dc" xmlns:ns3="b41220c3-8cb0-4308-9f42-6c4746fdd23c" targetNamespace="http://schemas.microsoft.com/office/2006/metadata/properties" ma:root="true" ma:fieldsID="b09d9f176f2632549a48ce43d3bb8c4e" ns2:_="" ns3:_="">
    <xsd:import namespace="51439600-1e64-4c2b-b347-4e44fd1549dc"/>
    <xsd:import namespace="b41220c3-8cb0-4308-9f42-6c4746fdd2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39600-1e64-4c2b-b347-4e44fd1549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220c3-8cb0-4308-9f42-6c4746fdd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1439600-1e64-4c2b-b347-4e44fd1549dc">
      <UserInfo>
        <DisplayName>Elaine Smeulders | Stichting YvYa</DisplayName>
        <AccountId>25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B0F1AEA-DCA9-40FB-97D7-34BE1964058C}"/>
</file>

<file path=customXml/itemProps2.xml><?xml version="1.0" encoding="utf-8"?>
<ds:datastoreItem xmlns:ds="http://schemas.openxmlformats.org/officeDocument/2006/customXml" ds:itemID="{2E4D9189-F3D4-4F08-AAD6-C879D471B60A}"/>
</file>

<file path=customXml/itemProps3.xml><?xml version="1.0" encoding="utf-8"?>
<ds:datastoreItem xmlns:ds="http://schemas.openxmlformats.org/officeDocument/2006/customXml" ds:itemID="{A6665A92-7078-44FC-8584-AE0699773A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smeul</dc:creator>
  <cp:keywords/>
  <dc:description/>
  <cp:lastModifiedBy>Elaine Smeulders | Stichting YvYa</cp:lastModifiedBy>
  <cp:revision/>
  <dcterms:created xsi:type="dcterms:W3CDTF">2022-12-14T14:56:15Z</dcterms:created>
  <dcterms:modified xsi:type="dcterms:W3CDTF">2023-05-18T16:07:34Z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0x010100D02CAE7693895B40824013EF5B5BE1C5</vt:lpwstr>
  </property>
  <property fmtid="{D5CDD505-2E9C-101B-9397-08002B2CF9AE}" pid="3" name="MediaServiceImageTags">
    <vt:lpwstr/>
  </property>
</Properties>
</file>